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1\"/>
    </mc:Choice>
  </mc:AlternateContent>
  <xr:revisionPtr revIDLastSave="0" documentId="13_ncr:1_{FBADE878-2CD7-4C2A-A882-7B9D8AAC34FD}" xr6:coauthVersionLast="47" xr6:coauthVersionMax="47" xr10:uidLastSave="{00000000-0000-0000-0000-000000000000}"/>
  <bookViews>
    <workbookView xWindow="-120" yWindow="-120" windowWidth="29040" windowHeight="15720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quantity_age'!$A$1:$O$25</definedName>
    <definedName name="_xlnm.Print_Area" localSheetId="1">'2 - EURO_fuel'!$A$1:$H$45</definedName>
    <definedName name="_xlnm.Print_Area" localSheetId="2">'3 - TOP_brands'!$A$1:$H$40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L9" i="3"/>
  <c r="K9" i="3"/>
  <c r="J9" i="3"/>
  <c r="I9" i="3"/>
  <c r="H9" i="3"/>
  <c r="G9" i="3"/>
  <c r="F9" i="3"/>
  <c r="E9" i="3"/>
  <c r="D9" i="3"/>
  <c r="C9" i="3"/>
  <c r="O8" i="3"/>
  <c r="O9" i="3" s="1"/>
  <c r="O7" i="3"/>
  <c r="F18" i="5"/>
  <c r="F17" i="5"/>
  <c r="F16" i="5"/>
  <c r="F15" i="5"/>
  <c r="F14" i="5"/>
  <c r="F13" i="5"/>
  <c r="F12" i="5"/>
  <c r="F11" i="5"/>
  <c r="F10" i="5"/>
  <c r="F9" i="5"/>
  <c r="L16" i="3"/>
</calcChain>
</file>

<file path=xl/sharedStrings.xml><?xml version="1.0" encoding="utf-8"?>
<sst xmlns="http://schemas.openxmlformats.org/spreadsheetml/2006/main" count="78" uniqueCount="71">
  <si>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</si>
  <si>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</si>
  <si>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</si>
  <si>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</si>
  <si>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</si>
  <si>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</si>
  <si>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</si>
  <si>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</si>
  <si>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</si>
  <si>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</si>
  <si>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</si>
  <si>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</si>
  <si>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</si>
  <si>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</si>
  <si>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</si>
  <si>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</si>
  <si>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</si>
  <si>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</si>
  <si>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</si>
  <si>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</si>
  <si>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</si>
  <si>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</si>
  <si>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</si>
  <si>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</si>
  <si>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</si>
  <si>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</si>
  <si>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</si>
  <si>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</si>
  <si>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</si>
  <si>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</si>
  <si>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</si>
  <si>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</si>
  <si>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</si>
  <si>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</si>
  <si>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</si>
  <si>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</si>
  <si>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</si>
  <si>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</si>
  <si>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</si>
  <si>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</si>
  <si>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</si>
  <si>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</si>
  <si>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</si>
  <si>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</si>
  <si>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</si>
  <si>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</si>
  <si>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Age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</si>
  <si>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</si>
  <si>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</si>
  <si>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</si>
  <si>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</si>
  <si>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</si>
  <si>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</si>
  <si>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Age Structure Jan 2025</t>
  </si>
  <si>
    <t>January 2025</t>
  </si>
  <si>
    <t>January 2024</t>
  </si>
  <si>
    <t>** based on registrations in 2025</t>
  </si>
  <si>
    <t>35,0</t>
  </si>
  <si>
    <t>37,9</t>
  </si>
  <si>
    <t>+1,8 pp</t>
  </si>
  <si>
    <t>27,3</t>
  </si>
  <si>
    <t>26,3</t>
  </si>
  <si>
    <t>-3,4 pp</t>
  </si>
  <si>
    <t>3,8</t>
  </si>
  <si>
    <t>5,1</t>
  </si>
  <si>
    <t>+1,6 pp</t>
  </si>
  <si>
    <t>+0,2 pp</t>
  </si>
  <si>
    <t>+0,9 pp</t>
  </si>
  <si>
    <t>+0,5 pp</t>
  </si>
  <si>
    <t>-0,1 pp</t>
  </si>
  <si>
    <t>+0,0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</si>
</sst>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  <charset val="238"/>
    </font>
    <font>
      <sz val="10"/>
      <name val="Arial Nova"/>
      <family val="2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000000"/>
      <name val="Arial Nova"/>
      <family val="2"/>
      <charset val="238"/>
    </font>
    <font>
      <b/>
      <sz val="14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10" fontId="5" fillId="0" borderId="0" xfId="0" applyNumberFormat="1" applyFont="1"/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/>
    <xf numFmtId="0" fontId="15" fillId="0" borderId="3" xfId="0" applyFont="1" applyBorder="1" applyAlignment="1">
      <alignment vertical="center" textRotation="90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165" fontId="15" fillId="0" borderId="0" xfId="4" applyNumberFormat="1" applyFont="1"/>
    <xf numFmtId="0" fontId="17" fillId="2" borderId="5" xfId="0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165" fontId="13" fillId="0" borderId="14" xfId="3" applyNumberFormat="1" applyFont="1" applyBorder="1" applyAlignment="1">
      <alignment vertical="center"/>
    </xf>
    <xf numFmtId="165" fontId="13" fillId="3" borderId="14" xfId="3" applyNumberFormat="1" applyFont="1" applyFill="1" applyBorder="1" applyAlignment="1">
      <alignment vertical="center"/>
    </xf>
    <xf numFmtId="0" fontId="14" fillId="0" borderId="14" xfId="2" applyFont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 wrapText="1"/>
    </xf>
    <xf numFmtId="165" fontId="14" fillId="0" borderId="14" xfId="3" applyNumberFormat="1" applyFont="1" applyBorder="1" applyAlignment="1">
      <alignment horizontal="center" vertical="center"/>
    </xf>
    <xf numFmtId="165" fontId="14" fillId="3" borderId="14" xfId="3" applyNumberFormat="1" applyFont="1" applyFill="1" applyBorder="1" applyAlignment="1">
      <alignment horizontal="center" vertical="center"/>
    </xf>
    <xf numFmtId="165" fontId="12" fillId="0" borderId="13" xfId="3" applyNumberFormat="1" applyFont="1" applyBorder="1" applyAlignment="1">
      <alignment horizontal="center" vertical="center"/>
    </xf>
    <xf numFmtId="165" fontId="18" fillId="3" borderId="13" xfId="3" applyNumberFormat="1" applyFont="1" applyFill="1" applyBorder="1" applyAlignment="1">
      <alignment horizontal="center" vertical="center" wrapText="1"/>
    </xf>
    <xf numFmtId="166" fontId="14" fillId="0" borderId="14" xfId="1" applyNumberFormat="1" applyFont="1" applyBorder="1" applyAlignment="1">
      <alignment horizontal="center" vertical="center"/>
    </xf>
    <xf numFmtId="166" fontId="14" fillId="3" borderId="14" xfId="1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166" fontId="18" fillId="3" borderId="1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43376840798126037"/>
          <c:y val="6.4575261425655131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0.10437388811458227</c:v>
                </c:pt>
                <c:pt idx="1">
                  <c:v>0.3512549432867616</c:v>
                </c:pt>
                <c:pt idx="2">
                  <c:v>0.54437116859865609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218316584206967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</a:rPr>
              <a:t>First</a:t>
            </a:r>
            <a:r>
              <a:rPr lang="pl-PL" b="1" baseline="0">
                <a:solidFill>
                  <a:schemeClr val="tx1"/>
                </a:solidFill>
              </a:rPr>
              <a:t> registrations </a:t>
            </a:r>
            <a:r>
              <a:rPr lang="pl-PL" b="1">
                <a:solidFill>
                  <a:schemeClr val="tx1"/>
                </a:solidFill>
              </a:rPr>
              <a:t>- used</a:t>
            </a:r>
            <a:r>
              <a:rPr lang="pl-PL" b="1" baseline="0">
                <a:solidFill>
                  <a:schemeClr val="tx1"/>
                </a:solidFill>
              </a:rPr>
              <a:t> passenger cars</a:t>
            </a:r>
            <a:r>
              <a:rPr lang="pl-PL" b="1">
                <a:solidFill>
                  <a:schemeClr val="tx1"/>
                </a:solidFill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</a:rPr>
              <a:t> </a:t>
            </a:r>
            <a:r>
              <a:rPr lang="pl-PL" b="1">
                <a:solidFill>
                  <a:schemeClr val="tx1"/>
                </a:solidFill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'3 - TOP_brands'!$E$8</c:f>
              <c:strCache>
                <c:ptCount val="1"/>
                <c:pt idx="0">
                  <c:v>January 2024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RENAULT</c:v>
                </c:pt>
                <c:pt idx="6">
                  <c:v>PEUGEOT</c:v>
                </c:pt>
                <c:pt idx="7">
                  <c:v>MERCEDES-BENZ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'3 - TOP_brands'!$E$9:$E$18</c:f>
              <c:numCache>
                <c:formatCode>General</c:formatCode>
                <c:ptCount val="10"/>
                <c:pt idx="0">
                  <c:v>6629</c:v>
                </c:pt>
                <c:pt idx="1">
                  <c:v>6335</c:v>
                </c:pt>
                <c:pt idx="2">
                  <c:v>6035</c:v>
                </c:pt>
                <c:pt idx="3">
                  <c:v>5675</c:v>
                </c:pt>
                <c:pt idx="4">
                  <c:v>4132</c:v>
                </c:pt>
                <c:pt idx="5">
                  <c:v>3207</c:v>
                </c:pt>
                <c:pt idx="6">
                  <c:v>3112</c:v>
                </c:pt>
                <c:pt idx="7">
                  <c:v>3028</c:v>
                </c:pt>
                <c:pt idx="8">
                  <c:v>2624</c:v>
                </c:pt>
                <c:pt idx="9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ser>
          <c:idx val="1"/>
          <c:order val="1"/>
          <c:tx>
            <c:strRef>
              <c:f>'3 - TOP_brands'!$D$8</c:f>
              <c:strCache>
                <c:ptCount val="1"/>
                <c:pt idx="0">
                  <c:v>January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RENAULT</c:v>
                </c:pt>
                <c:pt idx="6">
                  <c:v>PEUGEOT</c:v>
                </c:pt>
                <c:pt idx="7">
                  <c:v>MERCEDES-BENZ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'3 - TOP_brands'!$D$9:$D$18</c:f>
              <c:numCache>
                <c:formatCode>General</c:formatCode>
                <c:ptCount val="10"/>
                <c:pt idx="0">
                  <c:v>6821</c:v>
                </c:pt>
                <c:pt idx="1">
                  <c:v>6509</c:v>
                </c:pt>
                <c:pt idx="2">
                  <c:v>6069</c:v>
                </c:pt>
                <c:pt idx="3">
                  <c:v>5302</c:v>
                </c:pt>
                <c:pt idx="4">
                  <c:v>4322</c:v>
                </c:pt>
                <c:pt idx="5">
                  <c:v>2973</c:v>
                </c:pt>
                <c:pt idx="6">
                  <c:v>3138</c:v>
                </c:pt>
                <c:pt idx="7">
                  <c:v>3394</c:v>
                </c:pt>
                <c:pt idx="8">
                  <c:v>3086</c:v>
                </c:pt>
                <c:pt idx="9">
                  <c:v>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835127751178475E-2"/>
          <c:y val="0.93236239771499152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142875</xdr:colOff>
      <xdr:row>24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2</xdr:col>
      <xdr:colOff>962025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198967</xdr:colOff>
      <xdr:row>17</xdr:row>
      <xdr:rowOff>27517</xdr:rowOff>
    </xdr:from>
    <xdr:to>
      <xdr:col>7</xdr:col>
      <xdr:colOff>965201</xdr:colOff>
      <xdr:row>43</xdr:row>
      <xdr:rowOff>69704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8DC0BC1-4C3D-4877-9D9C-DD66CA13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4" y="5742517"/>
          <a:ext cx="7772400" cy="496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57150</xdr:rowOff>
    </xdr:from>
    <xdr:to>
      <xdr:col>3</xdr:col>
      <xdr:colOff>466725</xdr:colOff>
      <xdr:row>4</xdr:row>
      <xdr:rowOff>123825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2305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20</xdr:row>
      <xdr:rowOff>38100</xdr:rowOff>
    </xdr:from>
    <xdr:to>
      <xdr:col>7</xdr:col>
      <xdr:colOff>447675</xdr:colOff>
      <xdr:row>39</xdr:row>
      <xdr:rowOff>76200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1</xdr:row>
      <xdr:rowOff>57150</xdr:rowOff>
    </xdr:from>
    <xdr:to>
      <xdr:col>3</xdr:col>
      <xdr:colOff>466725</xdr:colOff>
      <xdr:row>4</xdr:row>
      <xdr:rowOff>123825</xdr:rowOff>
    </xdr:to>
    <xdr:pic>
      <xdr:nvPicPr>
        <xdr:cNvPr id="6527024" name="Obraz 3">
          <a:extLst>
            <a:ext uri="{FF2B5EF4-FFF2-40B4-BE49-F238E27FC236}">
              <a16:creationId xmlns:a16="http://schemas.microsoft.com/office/drawing/2014/main" id="{D257140B-8756-B1E5-7615-21C71987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2305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6"/>
  <sheetViews>
    <sheetView showGridLines="0" tabSelected="1" zoomScale="70" zoomScaleNormal="7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4" width="15.140625" customWidth="1"/>
    <col min="15" max="15" width="14.42578125" bestFit="1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46" t="s">
        <v>52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8"/>
      <c r="C6" s="28" t="s">
        <v>32</v>
      </c>
      <c r="D6" s="28" t="s">
        <v>33</v>
      </c>
      <c r="E6" s="28" t="s">
        <v>0</v>
      </c>
      <c r="F6" s="28" t="s">
        <v>34</v>
      </c>
      <c r="G6" s="28" t="s">
        <v>35</v>
      </c>
      <c r="H6" s="28" t="s">
        <v>36</v>
      </c>
      <c r="I6" s="28" t="s">
        <v>37</v>
      </c>
      <c r="J6" s="28" t="s">
        <v>38</v>
      </c>
      <c r="K6" s="28" t="s">
        <v>39</v>
      </c>
      <c r="L6" s="28" t="s">
        <v>40</v>
      </c>
      <c r="M6" s="28" t="s">
        <v>41</v>
      </c>
      <c r="N6" s="28" t="s">
        <v>42</v>
      </c>
      <c r="O6" s="28" t="s">
        <v>43</v>
      </c>
      <c r="Q6" s="6"/>
      <c r="R6" s="6"/>
    </row>
    <row r="7" spans="2:18" ht="26.25" customHeight="1" thickBot="1" x14ac:dyDescent="0.25">
      <c r="B7" s="28">
        <v>2024</v>
      </c>
      <c r="C7" s="43">
        <v>66186</v>
      </c>
      <c r="D7" s="41">
        <v>72408</v>
      </c>
      <c r="E7" s="43">
        <v>77918</v>
      </c>
      <c r="F7" s="41">
        <v>79087</v>
      </c>
      <c r="G7" s="43">
        <v>72082</v>
      </c>
      <c r="H7" s="41">
        <v>71814</v>
      </c>
      <c r="I7" s="43">
        <v>79987</v>
      </c>
      <c r="J7" s="41">
        <v>72310</v>
      </c>
      <c r="K7" s="43">
        <v>74241</v>
      </c>
      <c r="L7" s="41">
        <v>84992</v>
      </c>
      <c r="M7" s="43">
        <v>66966</v>
      </c>
      <c r="N7" s="41">
        <v>64519</v>
      </c>
      <c r="O7" s="43">
        <f>SUM(C7:N7)</f>
        <v>882510</v>
      </c>
      <c r="Q7" s="7"/>
      <c r="R7" s="7"/>
    </row>
    <row r="8" spans="2:18" ht="26.25" customHeight="1" thickBot="1" x14ac:dyDescent="0.25">
      <c r="B8" s="28">
        <v>2025</v>
      </c>
      <c r="C8" s="44">
        <v>69287</v>
      </c>
      <c r="D8" s="42"/>
      <c r="E8" s="44"/>
      <c r="F8" s="42"/>
      <c r="G8" s="44"/>
      <c r="H8" s="42"/>
      <c r="I8" s="44"/>
      <c r="J8" s="42"/>
      <c r="K8" s="44"/>
      <c r="L8" s="42"/>
      <c r="M8" s="44"/>
      <c r="N8" s="42"/>
      <c r="O8" s="44">
        <f>SUM(C8:N8)</f>
        <v>69287</v>
      </c>
      <c r="Q8" s="7"/>
      <c r="R8" s="7"/>
    </row>
    <row r="9" spans="2:18" ht="26.25" customHeight="1" thickBot="1" x14ac:dyDescent="0.25">
      <c r="B9" s="28" t="s">
        <v>44</v>
      </c>
      <c r="C9" s="39">
        <f>+C8/C7-1</f>
        <v>4.6852808751095321E-2</v>
      </c>
      <c r="D9" s="37" t="str">
        <f>IF(D8="","",+D8/D7-1)</f>
        <v/>
      </c>
      <c r="E9" s="39" t="str">
        <f t="shared" ref="E9:N9" si="0">IF(E8="","",+E8/E7-1)</f>
        <v/>
      </c>
      <c r="F9" s="37" t="str">
        <f t="shared" si="0"/>
        <v/>
      </c>
      <c r="G9" s="39" t="str">
        <f>IF(G8="","",+G8/G7-1)</f>
        <v/>
      </c>
      <c r="H9" s="37" t="str">
        <f t="shared" si="0"/>
        <v/>
      </c>
      <c r="I9" s="39" t="str">
        <f t="shared" si="0"/>
        <v/>
      </c>
      <c r="J9" s="37" t="str">
        <f t="shared" si="0"/>
        <v/>
      </c>
      <c r="K9" s="39" t="str">
        <f t="shared" si="0"/>
        <v/>
      </c>
      <c r="L9" s="37" t="str">
        <f t="shared" si="0"/>
        <v/>
      </c>
      <c r="M9" s="39" t="str">
        <f t="shared" si="0"/>
        <v/>
      </c>
      <c r="N9" s="37" t="str">
        <f t="shared" si="0"/>
        <v/>
      </c>
      <c r="O9" s="39">
        <f ca="1">+O8/SUM(OFFSET(C7,0,0,,COUNTA(C8:N8)))-1</f>
        <v>4.6852808751095321E-2</v>
      </c>
    </row>
    <row r="10" spans="2:18" ht="26.25" customHeight="1" x14ac:dyDescent="0.2">
      <c r="D10" s="13"/>
      <c r="P10" s="13"/>
    </row>
    <row r="11" spans="2:18" ht="26.25" customHeight="1" x14ac:dyDescent="0.2">
      <c r="K11" s="46" t="s">
        <v>53</v>
      </c>
      <c r="L11" s="47"/>
      <c r="M11" s="47"/>
      <c r="O11" s="15"/>
    </row>
    <row r="12" spans="2:18" ht="26.25" customHeight="1" thickBot="1" x14ac:dyDescent="0.25">
      <c r="K12" s="28" t="s">
        <v>46</v>
      </c>
      <c r="L12" s="28" t="s">
        <v>47</v>
      </c>
      <c r="M12" s="28" t="s">
        <v>48</v>
      </c>
      <c r="O12" s="15"/>
    </row>
    <row r="13" spans="2:18" ht="26.25" customHeight="1" thickBot="1" x14ac:dyDescent="0.25">
      <c r="K13" s="28" t="s">
        <v>49</v>
      </c>
      <c r="L13" s="41">
        <v>92111</v>
      </c>
      <c r="M13" s="39">
        <v>0.10437388811458227</v>
      </c>
      <c r="O13" s="15"/>
    </row>
    <row r="14" spans="2:18" ht="26.25" customHeight="1" thickBot="1" x14ac:dyDescent="0.25">
      <c r="K14" s="28" t="s">
        <v>50</v>
      </c>
      <c r="L14" s="42">
        <v>309986</v>
      </c>
      <c r="M14" s="40">
        <v>0.3512549432867616</v>
      </c>
      <c r="O14" s="15"/>
    </row>
    <row r="15" spans="2:18" ht="26.25" customHeight="1" thickBot="1" x14ac:dyDescent="0.25">
      <c r="K15" s="28" t="s">
        <v>51</v>
      </c>
      <c r="L15" s="41">
        <v>480413</v>
      </c>
      <c r="M15" s="39">
        <v>0.54437116859865609</v>
      </c>
      <c r="O15" s="15"/>
    </row>
    <row r="16" spans="2:18" ht="26.25" customHeight="1" thickBot="1" x14ac:dyDescent="0.25">
      <c r="K16" s="28" t="s">
        <v>43</v>
      </c>
      <c r="L16" s="42">
        <f>SUM(L13:L15)</f>
        <v>882510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B25" t="s">
        <v>45</v>
      </c>
      <c r="O25" s="15"/>
    </row>
    <row r="26" spans="2:15" ht="26.25" customHeight="1" x14ac:dyDescent="0.2">
      <c r="K26" s="1"/>
      <c r="L26" s="1"/>
      <c r="M26" s="1"/>
      <c r="N26" s="1"/>
      <c r="O26" s="16"/>
    </row>
  </sheetData>
  <mergeCells count="2">
    <mergeCell ref="B4:O4"/>
    <mergeCell ref="K11:M11"/>
  </mergeCells>
  <phoneticPr fontId="0" type="noConversion"/>
  <printOptions horizontalCentered="1" verticalCentered="1"/>
  <pageMargins left="0.7" right="0.7" top="0.75" bottom="0.75" header="0.3" footer="0.3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 fitToPage="1"/>
  </sheetPr>
  <dimension ref="B1:S32"/>
  <sheetViews>
    <sheetView showGridLines="0" zoomScale="90" zoomScaleNormal="9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3" width="22.5703125" customWidth="1"/>
    <col min="4" max="14" width="15.140625" customWidth="1"/>
    <col min="15" max="15" width="14.42578125" bestFit="1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46" t="s">
        <v>19</v>
      </c>
      <c r="C4" s="47"/>
      <c r="D4" s="47"/>
      <c r="E4" s="47"/>
      <c r="F4" s="47"/>
      <c r="G4" s="47"/>
      <c r="H4" s="47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5">
      <c r="C5" s="55" t="s">
        <v>19</v>
      </c>
      <c r="D5" s="55"/>
      <c r="E5" s="55"/>
      <c r="F5" s="55"/>
      <c r="G5" s="55"/>
      <c r="H5" s="55"/>
      <c r="I5" s="45"/>
      <c r="N5" s="4"/>
      <c r="O5" s="4"/>
    </row>
    <row r="6" spans="2:19" s="2" customFormat="1" ht="26.25" customHeight="1" x14ac:dyDescent="0.2">
      <c r="B6" s="49" t="s">
        <v>31</v>
      </c>
      <c r="C6" s="51" t="s">
        <v>55</v>
      </c>
      <c r="D6" s="52"/>
      <c r="E6" s="51" t="s">
        <v>54</v>
      </c>
      <c r="F6" s="52"/>
      <c r="G6" s="49" t="s">
        <v>22</v>
      </c>
      <c r="H6" s="53" t="s">
        <v>23</v>
      </c>
      <c r="M6" s="4"/>
      <c r="N6" s="4"/>
    </row>
    <row r="7" spans="2:19" s="2" customFormat="1" ht="26.25" customHeight="1" thickBot="1" x14ac:dyDescent="0.25">
      <c r="B7" s="50"/>
      <c r="C7" s="28" t="s">
        <v>21</v>
      </c>
      <c r="D7" s="28" t="s">
        <v>20</v>
      </c>
      <c r="E7" s="28" t="s">
        <v>21</v>
      </c>
      <c r="F7" s="28" t="s">
        <v>20</v>
      </c>
      <c r="G7" s="50"/>
      <c r="H7" s="54"/>
      <c r="M7" s="4"/>
      <c r="N7" s="4"/>
    </row>
    <row r="8" spans="2:19" ht="26.25" customHeight="1" thickBot="1" x14ac:dyDescent="0.25">
      <c r="B8" s="28" t="s">
        <v>24</v>
      </c>
      <c r="C8" s="29" t="s">
        <v>57</v>
      </c>
      <c r="D8" s="37">
        <v>0.52922068111080889</v>
      </c>
      <c r="E8" s="29" t="s">
        <v>58</v>
      </c>
      <c r="F8" s="37">
        <v>0.54751973674715315</v>
      </c>
      <c r="G8" s="39">
        <v>8.3050218402946241E-2</v>
      </c>
      <c r="H8" s="33" t="s">
        <v>59</v>
      </c>
      <c r="I8" s="3"/>
      <c r="J8" s="3"/>
      <c r="K8" s="3"/>
      <c r="L8" s="3"/>
      <c r="M8" s="5"/>
      <c r="N8" s="3"/>
    </row>
    <row r="9" spans="2:19" ht="26.25" customHeight="1" thickBot="1" x14ac:dyDescent="0.25">
      <c r="B9" s="28" t="s">
        <v>1</v>
      </c>
      <c r="C9" s="30" t="s">
        <v>60</v>
      </c>
      <c r="D9" s="38">
        <v>0.41319916598676459</v>
      </c>
      <c r="E9" s="30" t="s">
        <v>61</v>
      </c>
      <c r="F9" s="38">
        <v>0.37914760344653398</v>
      </c>
      <c r="G9" s="40">
        <v>-3.9417873336258569E-2</v>
      </c>
      <c r="H9" s="34" t="s">
        <v>62</v>
      </c>
      <c r="J9" s="10"/>
      <c r="M9" s="10"/>
      <c r="S9" s="12"/>
    </row>
    <row r="10" spans="2:19" ht="26.25" customHeight="1" thickBot="1" x14ac:dyDescent="0.25">
      <c r="B10" s="28" t="s">
        <v>25</v>
      </c>
      <c r="C10" s="29" t="s">
        <v>63</v>
      </c>
      <c r="D10" s="37">
        <v>5.7580152902426462E-2</v>
      </c>
      <c r="E10" s="29" t="s">
        <v>64</v>
      </c>
      <c r="F10" s="37">
        <v>7.3332659806312872E-2</v>
      </c>
      <c r="G10" s="39">
        <v>0.33324586722644978</v>
      </c>
      <c r="H10" s="33" t="s">
        <v>65</v>
      </c>
      <c r="J10" s="10"/>
      <c r="M10" s="10"/>
    </row>
    <row r="11" spans="2:19" ht="26.25" customHeight="1" thickBot="1" x14ac:dyDescent="0.25">
      <c r="B11" s="28" t="s">
        <v>26</v>
      </c>
      <c r="C11" s="30"/>
      <c r="D11" s="38"/>
      <c r="E11" s="30"/>
      <c r="F11" s="38"/>
      <c r="G11" s="40"/>
      <c r="H11" s="34"/>
      <c r="J11" s="10"/>
      <c r="M11" s="10"/>
    </row>
    <row r="12" spans="2:19" ht="26.25" customHeight="1" thickBot="1" x14ac:dyDescent="0.25">
      <c r="B12" s="28" t="s">
        <v>27</v>
      </c>
      <c r="C12" s="29">
        <v>0.36599999999999999</v>
      </c>
      <c r="D12" s="37">
        <v>5.5298703653340582E-3</v>
      </c>
      <c r="E12" s="29">
        <v>0.53400000000000003</v>
      </c>
      <c r="F12" s="37">
        <v>7.7070734769870246E-3</v>
      </c>
      <c r="G12" s="39">
        <v>0.45901639344262302</v>
      </c>
      <c r="H12" s="33" t="s">
        <v>66</v>
      </c>
      <c r="J12" s="10"/>
      <c r="M12" s="10"/>
    </row>
    <row r="13" spans="2:19" ht="26.25" customHeight="1" thickBot="1" x14ac:dyDescent="0.25">
      <c r="B13" s="28" t="s">
        <v>28</v>
      </c>
      <c r="C13" s="30">
        <v>2.254</v>
      </c>
      <c r="D13" s="38">
        <v>3.4055540446620132E-2</v>
      </c>
      <c r="E13" s="30">
        <v>3</v>
      </c>
      <c r="F13" s="38">
        <v>4.3298165601050702E-2</v>
      </c>
      <c r="G13" s="40">
        <v>0.33096716947648619</v>
      </c>
      <c r="H13" s="34" t="s">
        <v>67</v>
      </c>
      <c r="J13" s="10"/>
      <c r="M13" s="10"/>
    </row>
    <row r="14" spans="2:19" ht="26.25" customHeight="1" thickBot="1" x14ac:dyDescent="0.25">
      <c r="B14" s="28" t="s">
        <v>29</v>
      </c>
      <c r="C14" s="29">
        <v>0.38900000000000001</v>
      </c>
      <c r="D14" s="37">
        <v>5.8773758800954885E-3</v>
      </c>
      <c r="E14" s="29">
        <v>0.76900000000000002</v>
      </c>
      <c r="F14" s="37">
        <v>1.1098763115735997E-2</v>
      </c>
      <c r="G14" s="39">
        <v>0.97686375321336771</v>
      </c>
      <c r="H14" s="33" t="s">
        <v>68</v>
      </c>
    </row>
    <row r="15" spans="2:19" ht="26.25" customHeight="1" thickBot="1" x14ac:dyDescent="0.25">
      <c r="B15" s="28" t="s">
        <v>2</v>
      </c>
      <c r="C15" s="30">
        <v>0.76400000000000001</v>
      </c>
      <c r="D15" s="38">
        <v>1.1543226664249237E-2</v>
      </c>
      <c r="E15" s="30">
        <v>0.72799999999999998</v>
      </c>
      <c r="F15" s="38">
        <v>1.0507021519188304E-2</v>
      </c>
      <c r="G15" s="40">
        <v>-4.7120418848167533E-2</v>
      </c>
      <c r="H15" s="34" t="s">
        <v>69</v>
      </c>
    </row>
    <row r="16" spans="2:19" ht="26.25" customHeight="1" thickBot="1" x14ac:dyDescent="0.25">
      <c r="B16" s="28" t="s">
        <v>3</v>
      </c>
      <c r="C16" s="29">
        <v>2.1999999999999999E-2</v>
      </c>
      <c r="D16" s="37">
        <v>3.3239657933701992E-4</v>
      </c>
      <c r="E16" s="29">
        <v>0.02</v>
      </c>
      <c r="F16" s="37">
        <v>2.8865443734033805E-4</v>
      </c>
      <c r="G16" s="39">
        <v>-9.0909090909090828E-2</v>
      </c>
      <c r="H16" s="33" t="s">
        <v>70</v>
      </c>
    </row>
    <row r="17" spans="2:11" ht="26.25" customHeight="1" thickBot="1" x14ac:dyDescent="0.25">
      <c r="B17" s="28" t="s">
        <v>30</v>
      </c>
      <c r="C17" s="30">
        <v>1.6E-2</v>
      </c>
      <c r="D17" s="38">
        <v>2.4174296679047025E-4</v>
      </c>
      <c r="E17" s="30">
        <v>0.03</v>
      </c>
      <c r="F17" s="38">
        <v>4.3298165601046712E-4</v>
      </c>
      <c r="G17" s="40">
        <v>0.875</v>
      </c>
      <c r="H17" s="34" t="s">
        <v>70</v>
      </c>
    </row>
    <row r="18" spans="2:11" ht="26.25" customHeight="1" x14ac:dyDescent="0.2"/>
    <row r="19" spans="2:11" ht="26.25" customHeight="1" x14ac:dyDescent="0.2"/>
    <row r="20" spans="2:11" ht="26.25" customHeight="1" x14ac:dyDescent="0.2"/>
    <row r="21" spans="2:11" ht="26.25" customHeight="1" x14ac:dyDescent="0.2"/>
    <row r="23" spans="2:11" x14ac:dyDescent="0.2">
      <c r="K23" s="18"/>
    </row>
    <row r="32" spans="2:11" ht="18" x14ac:dyDescent="0.2">
      <c r="B32" s="8"/>
      <c r="C32" s="1"/>
      <c r="D32" s="1"/>
    </row>
  </sheetData>
  <mergeCells count="7">
    <mergeCell ref="B4:H4"/>
    <mergeCell ref="B6:B7"/>
    <mergeCell ref="C6:D6"/>
    <mergeCell ref="E6:F6"/>
    <mergeCell ref="G6:G7"/>
    <mergeCell ref="H6:H7"/>
    <mergeCell ref="C5:H5"/>
  </mergeCells>
  <printOptions horizontalCentered="1" verticalCentered="1"/>
  <pageMargins left="0.7" right="0.7" top="0.75" bottom="0.75" header="0.3" footer="0.3"/>
  <pageSetup paperSize="9" scale="72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I36"/>
  <sheetViews>
    <sheetView showGridLines="0" zoomScaleNormal="100" zoomScaleSheetLayoutView="70" workbookViewId="0"/>
  </sheetViews>
  <sheetFormatPr defaultRowHeight="12.75" x14ac:dyDescent="0.2"/>
  <cols>
    <col min="1" max="1" width="5.5703125" customWidth="1"/>
    <col min="2" max="2" width="5.28515625" customWidth="1"/>
    <col min="3" max="3" width="19.42578125" customWidth="1"/>
    <col min="4" max="4" width="23.28515625" customWidth="1"/>
    <col min="5" max="5" width="23" customWidth="1"/>
    <col min="6" max="6" width="19.42578125" customWidth="1"/>
  </cols>
  <sheetData>
    <row r="6" spans="2:8" ht="33.75" customHeight="1" x14ac:dyDescent="0.2">
      <c r="B6" s="46" t="s">
        <v>14</v>
      </c>
      <c r="C6" s="47"/>
      <c r="D6" s="47"/>
      <c r="E6" s="47"/>
      <c r="F6" s="47"/>
      <c r="G6" s="19"/>
      <c r="H6" s="19"/>
    </row>
    <row r="7" spans="2:8" x14ac:dyDescent="0.2">
      <c r="C7" s="20"/>
      <c r="D7" s="21"/>
      <c r="E7" s="21"/>
      <c r="F7" s="21"/>
      <c r="G7" s="20"/>
      <c r="H7" s="22"/>
    </row>
    <row r="8" spans="2:8" ht="30" customHeight="1" thickBot="1" x14ac:dyDescent="0.25">
      <c r="B8" s="28" t="s">
        <v>16</v>
      </c>
      <c r="C8" s="28" t="s">
        <v>15</v>
      </c>
      <c r="D8" s="28" t="s">
        <v>54</v>
      </c>
      <c r="E8" s="28" t="s">
        <v>55</v>
      </c>
      <c r="F8" s="28" t="s">
        <v>17</v>
      </c>
      <c r="G8" s="23"/>
    </row>
    <row r="9" spans="2:8" ht="30" customHeight="1" thickBot="1" x14ac:dyDescent="0.25">
      <c r="B9" s="28">
        <v>1</v>
      </c>
      <c r="C9" s="35" t="s">
        <v>4</v>
      </c>
      <c r="D9" s="33">
        <v>6821</v>
      </c>
      <c r="E9" s="29">
        <v>6629</v>
      </c>
      <c r="F9" s="31">
        <f t="shared" ref="F9:F18" si="0">D9/E9-1</f>
        <v>2.896364459194456E-2</v>
      </c>
    </row>
    <row r="10" spans="2:8" ht="30" customHeight="1" thickBot="1" x14ac:dyDescent="0.25">
      <c r="B10" s="28">
        <v>2</v>
      </c>
      <c r="C10" s="36" t="s">
        <v>5</v>
      </c>
      <c r="D10" s="34">
        <v>6509</v>
      </c>
      <c r="E10" s="30">
        <v>6335</v>
      </c>
      <c r="F10" s="32">
        <f t="shared" si="0"/>
        <v>2.7466456195738065E-2</v>
      </c>
    </row>
    <row r="11" spans="2:8" ht="30" customHeight="1" thickBot="1" x14ac:dyDescent="0.25">
      <c r="B11" s="28">
        <v>3</v>
      </c>
      <c r="C11" s="35" t="s">
        <v>6</v>
      </c>
      <c r="D11" s="33">
        <v>6069</v>
      </c>
      <c r="E11" s="29">
        <v>6035</v>
      </c>
      <c r="F11" s="31">
        <f t="shared" si="0"/>
        <v>5.6338028169014009E-3</v>
      </c>
    </row>
    <row r="12" spans="2:8" ht="30" customHeight="1" thickBot="1" x14ac:dyDescent="0.25">
      <c r="B12" s="28">
        <v>4</v>
      </c>
      <c r="C12" s="36" t="s">
        <v>7</v>
      </c>
      <c r="D12" s="34">
        <v>5302</v>
      </c>
      <c r="E12" s="30">
        <v>5675</v>
      </c>
      <c r="F12" s="32">
        <f t="shared" si="0"/>
        <v>-6.5726872246696044E-2</v>
      </c>
    </row>
    <row r="13" spans="2:8" ht="30" customHeight="1" thickBot="1" x14ac:dyDescent="0.25">
      <c r="B13" s="28">
        <v>5</v>
      </c>
      <c r="C13" s="35" t="s">
        <v>8</v>
      </c>
      <c r="D13" s="33">
        <v>4322</v>
      </c>
      <c r="E13" s="29">
        <v>4132</v>
      </c>
      <c r="F13" s="31">
        <f t="shared" si="0"/>
        <v>4.5982575024201333E-2</v>
      </c>
    </row>
    <row r="14" spans="2:8" ht="30" customHeight="1" thickBot="1" x14ac:dyDescent="0.25">
      <c r="B14" s="28">
        <v>6</v>
      </c>
      <c r="C14" s="36" t="s">
        <v>10</v>
      </c>
      <c r="D14" s="34">
        <v>2973</v>
      </c>
      <c r="E14" s="30">
        <v>3207</v>
      </c>
      <c r="F14" s="32">
        <f t="shared" si="0"/>
        <v>-7.2965388213283466E-2</v>
      </c>
    </row>
    <row r="15" spans="2:8" ht="30" customHeight="1" thickBot="1" x14ac:dyDescent="0.25">
      <c r="B15" s="28">
        <v>7</v>
      </c>
      <c r="C15" s="35" t="s">
        <v>11</v>
      </c>
      <c r="D15" s="33">
        <v>3138</v>
      </c>
      <c r="E15" s="29">
        <v>3112</v>
      </c>
      <c r="F15" s="31">
        <f t="shared" si="0"/>
        <v>8.3547557840617515E-3</v>
      </c>
    </row>
    <row r="16" spans="2:8" ht="30" customHeight="1" thickBot="1" x14ac:dyDescent="0.25">
      <c r="B16" s="28">
        <v>8</v>
      </c>
      <c r="C16" s="36" t="s">
        <v>9</v>
      </c>
      <c r="D16" s="34">
        <v>3394</v>
      </c>
      <c r="E16" s="30">
        <v>3028</v>
      </c>
      <c r="F16" s="32">
        <f t="shared" si="0"/>
        <v>0.1208718626155878</v>
      </c>
    </row>
    <row r="17" spans="1:9" ht="30" customHeight="1" thickBot="1" x14ac:dyDescent="0.25">
      <c r="B17" s="28">
        <v>9</v>
      </c>
      <c r="C17" s="35" t="s">
        <v>12</v>
      </c>
      <c r="D17" s="33">
        <v>3086</v>
      </c>
      <c r="E17" s="29">
        <v>2624</v>
      </c>
      <c r="F17" s="31">
        <f t="shared" si="0"/>
        <v>0.17606707317073167</v>
      </c>
    </row>
    <row r="18" spans="1:9" ht="30" customHeight="1" thickBot="1" x14ac:dyDescent="0.25">
      <c r="A18" s="24"/>
      <c r="B18" s="28">
        <v>10</v>
      </c>
      <c r="C18" s="36" t="s">
        <v>13</v>
      </c>
      <c r="D18" s="34">
        <v>2681</v>
      </c>
      <c r="E18" s="30">
        <v>2561</v>
      </c>
      <c r="F18" s="32">
        <f t="shared" si="0"/>
        <v>4.6856696602889603E-2</v>
      </c>
    </row>
    <row r="19" spans="1:9" x14ac:dyDescent="0.2">
      <c r="B19" s="25" t="s">
        <v>18</v>
      </c>
    </row>
    <row r="20" spans="1:9" x14ac:dyDescent="0.2">
      <c r="B20" s="26" t="s">
        <v>56</v>
      </c>
      <c r="I20" s="27"/>
    </row>
    <row r="21" spans="1:9" x14ac:dyDescent="0.2">
      <c r="I21" s="27"/>
    </row>
    <row r="22" spans="1:9" ht="24" customHeight="1" x14ac:dyDescent="0.2">
      <c r="I22" s="27"/>
    </row>
    <row r="23" spans="1:9" ht="24" customHeight="1" x14ac:dyDescent="0.2">
      <c r="I23" s="27"/>
    </row>
    <row r="24" spans="1:9" ht="24" customHeight="1" x14ac:dyDescent="0.2">
      <c r="I24" s="27"/>
    </row>
    <row r="25" spans="1:9" ht="24" customHeight="1" x14ac:dyDescent="0.2">
      <c r="I25" s="27"/>
    </row>
    <row r="26" spans="1:9" ht="24" customHeight="1" x14ac:dyDescent="0.2">
      <c r="I26" s="27"/>
    </row>
    <row r="27" spans="1:9" ht="24" customHeight="1" x14ac:dyDescent="0.2">
      <c r="I27" s="27"/>
    </row>
    <row r="28" spans="1:9" ht="24" customHeight="1" x14ac:dyDescent="0.2">
      <c r="I28" s="27"/>
    </row>
    <row r="29" spans="1:9" ht="24" customHeight="1" x14ac:dyDescent="0.2">
      <c r="I29" s="27"/>
    </row>
    <row r="30" spans="1:9" ht="24" customHeight="1" x14ac:dyDescent="0.2">
      <c r="I30" s="27"/>
    </row>
    <row r="31" spans="1:9" ht="24" customHeight="1" x14ac:dyDescent="0.2"/>
    <row r="32" spans="1:9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</sheetData>
  <mergeCells count="1">
    <mergeCell ref="B6:F6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2025-02-10T10:15:31Z</cp:lastPrinted>
  <dcterms:created xsi:type="dcterms:W3CDTF">1997-02-26T13:46:56Z</dcterms:created>
  <dcterms:modified xsi:type="dcterms:W3CDTF">2025-02-10T10:15:51Z</dcterms:modified>
</cp:coreProperties>
</file>